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r.durand\Dropbox (DSFM)\ClubFinances\"/>
    </mc:Choice>
  </mc:AlternateContent>
  <bookViews>
    <workbookView xWindow="0" yWindow="0" windowWidth="23040" windowHeight="9192"/>
  </bookViews>
  <sheets>
    <sheet name="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6" i="1"/>
  <c r="I1" i="1" l="1"/>
  <c r="J3" i="1"/>
  <c r="I2" i="1"/>
  <c r="F2" i="1"/>
  <c r="P3" i="1"/>
  <c r="O3" i="1"/>
  <c r="F5" i="1"/>
  <c r="K3" i="1"/>
  <c r="L3" i="1"/>
  <c r="M3" i="1"/>
  <c r="F4" i="1"/>
  <c r="C15" i="1"/>
  <c r="F16" i="1" s="1"/>
  <c r="J6" i="1"/>
  <c r="F3" i="1"/>
  <c r="G14" i="1" l="1"/>
  <c r="F18" i="1" s="1"/>
  <c r="F7" i="1"/>
  <c r="F14" i="1" s="1"/>
  <c r="F15" i="1" s="1"/>
</calcChain>
</file>

<file path=xl/sharedStrings.xml><?xml version="1.0" encoding="utf-8"?>
<sst xmlns="http://schemas.openxmlformats.org/spreadsheetml/2006/main" count="38" uniqueCount="33">
  <si>
    <t>Dépenses</t>
  </si>
  <si>
    <t>Besoin/Veut</t>
  </si>
  <si>
    <t>Montant</t>
  </si>
  <si>
    <t>Revenu</t>
  </si>
  <si>
    <t>Mensuel</t>
  </si>
  <si>
    <t>Annuel</t>
  </si>
  <si>
    <t>Logement</t>
  </si>
  <si>
    <t>Emploi</t>
  </si>
  <si>
    <t>Services publics (eau, électricité)</t>
  </si>
  <si>
    <t>Impôts fédérales</t>
  </si>
  <si>
    <t>Impôts provinciales</t>
  </si>
  <si>
    <t>Linge</t>
  </si>
  <si>
    <t>AE/RPC</t>
  </si>
  <si>
    <t>Transport</t>
  </si>
  <si>
    <t>Total</t>
  </si>
  <si>
    <t>Loisirs</t>
  </si>
  <si>
    <t>Dons</t>
  </si>
  <si>
    <t>Téléphone/Internet</t>
  </si>
  <si>
    <t>Plan d’investissement</t>
  </si>
  <si>
    <t>Cadeaux</t>
  </si>
  <si>
    <t>Montant à investir</t>
  </si>
  <si>
    <t>Voyages</t>
  </si>
  <si>
    <t>% du revenu</t>
  </si>
  <si>
    <t>Médicales</t>
  </si>
  <si>
    <t>Montant pour la liberté financière</t>
  </si>
  <si>
    <t>ROI</t>
  </si>
  <si>
    <t>Années de travail</t>
  </si>
  <si>
    <t>Dépenses de moins à la retraite</t>
  </si>
  <si>
    <t xml:space="preserve">  Autre déductions</t>
  </si>
  <si>
    <t>Assurance/Taxes foncières</t>
  </si>
  <si>
    <t>Hypothèque/Voiture</t>
  </si>
  <si>
    <t>Nourriture et fournitures maison</t>
  </si>
  <si>
    <t>Réparations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</si>
</sst>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$&quot;_);[Red]\(#,##0\ &quot;$&quot;\)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Arial"/>
      <family val="2"/>
    </font>
    <font>
      <b/>
      <sz val="18"/>
      <color rgb="FFFFFFFF"/>
      <name val="Calibri"/>
      <family val="2"/>
    </font>
    <font>
      <sz val="18"/>
      <color rgb="FF000000"/>
      <name val="Calibri"/>
      <family val="2"/>
    </font>
    <font>
      <sz val="18"/>
      <color theme="0"/>
      <name val="Arial"/>
      <family val="2"/>
    </font>
    <font>
      <sz val="18"/>
      <color rgb="FFFFFFFF"/>
      <name val="Calibri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2DEEF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/>
      <top style="medium">
        <color rgb="FFFFFFFF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2" borderId="1" xfId="0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left" vertical="center" wrapText="1" indent="1" readingOrder="1"/>
    </xf>
    <xf numFmtId="0" fontId="3" fillId="3" borderId="2" xfId="0" applyFont="1" applyFill="1" applyBorder="1" applyAlignment="1">
      <alignment horizontal="left" vertical="center" wrapText="1" indent="1"/>
    </xf>
    <xf numFmtId="0" fontId="5" fillId="4" borderId="3" xfId="0" applyFont="1" applyFill="1" applyBorder="1" applyAlignment="1">
      <alignment horizontal="left" vertical="center" wrapText="1" indent="1" readingOrder="1"/>
    </xf>
    <xf numFmtId="0" fontId="3" fillId="4" borderId="3" xfId="0" applyFont="1" applyFill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left" vertical="center" wrapText="1" indent="1" readingOrder="1"/>
    </xf>
    <xf numFmtId="0" fontId="3" fillId="3" borderId="3" xfId="0" applyFont="1" applyFill="1" applyBorder="1" applyAlignment="1">
      <alignment horizontal="left" vertical="center" wrapText="1" indent="1"/>
    </xf>
    <xf numFmtId="164" fontId="3" fillId="3" borderId="2" xfId="1" applyNumberFormat="1" applyFont="1" applyFill="1" applyBorder="1" applyAlignment="1">
      <alignment horizontal="left" vertical="center" wrapText="1" indent="1"/>
    </xf>
    <xf numFmtId="164" fontId="3" fillId="3" borderId="3" xfId="1" applyNumberFormat="1" applyFont="1" applyFill="1" applyBorder="1" applyAlignment="1">
      <alignment horizontal="left" vertical="center" wrapText="1" indent="1"/>
    </xf>
    <xf numFmtId="10" fontId="0" fillId="0" borderId="0" xfId="0" applyNumberFormat="1"/>
    <xf numFmtId="6" fontId="0" fillId="0" borderId="0" xfId="0" applyNumberFormat="1"/>
    <xf numFmtId="164" fontId="0" fillId="0" borderId="0" xfId="1" applyNumberFormat="1" applyFont="1"/>
    <xf numFmtId="9" fontId="0" fillId="0" borderId="0" xfId="0" applyNumberFormat="1"/>
    <xf numFmtId="164" fontId="3" fillId="4" borderId="3" xfId="1" applyNumberFormat="1" applyFont="1" applyFill="1" applyBorder="1" applyAlignment="1">
      <alignment horizontal="left" vertical="center" wrapText="1" indent="1"/>
    </xf>
    <xf numFmtId="164" fontId="0" fillId="0" borderId="0" xfId="0" applyNumberFormat="1"/>
    <xf numFmtId="6" fontId="0" fillId="0" borderId="0" xfId="0" applyNumberFormat="1" applyFill="1" applyBorder="1"/>
    <xf numFmtId="164" fontId="3" fillId="3" borderId="2" xfId="0" applyNumberFormat="1" applyFont="1" applyFill="1" applyBorder="1" applyAlignment="1">
      <alignment horizontal="left" vertical="center" wrapText="1" indent="1"/>
    </xf>
    <xf numFmtId="164" fontId="3" fillId="4" borderId="2" xfId="1" applyNumberFormat="1" applyFont="1" applyFill="1" applyBorder="1" applyAlignment="1">
      <alignment horizontal="left" vertical="center" wrapText="1" indent="1"/>
    </xf>
    <xf numFmtId="164" fontId="3" fillId="3" borderId="4" xfId="1" applyNumberFormat="1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center" vertical="center" wrapText="1" readingOrder="1"/>
    </xf>
    <xf numFmtId="164" fontId="3" fillId="4" borderId="6" xfId="1" applyNumberFormat="1" applyFont="1" applyFill="1" applyBorder="1" applyAlignment="1">
      <alignment horizontal="left" vertical="center" wrapText="1" indent="1"/>
    </xf>
    <xf numFmtId="9" fontId="0" fillId="0" borderId="0" xfId="2" applyFont="1"/>
    <xf numFmtId="0" fontId="6" fillId="2" borderId="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left" vertical="center" wrapText="1" indent="1" readingOrder="1"/>
    </xf>
    <xf numFmtId="164" fontId="5" fillId="0" borderId="0" xfId="1" applyNumberFormat="1" applyFont="1" applyFill="1" applyBorder="1" applyAlignment="1">
      <alignment horizontal="left" vertical="center" wrapText="1" indent="1" readingOrder="1"/>
    </xf>
    <xf numFmtId="164" fontId="5" fillId="0" borderId="0" xfId="0" applyNumberFormat="1" applyFont="1" applyFill="1" applyBorder="1" applyAlignment="1">
      <alignment horizontal="left" vertical="center" wrapText="1" indent="1" readingOrder="1"/>
    </xf>
    <xf numFmtId="0" fontId="2" fillId="0" borderId="0" xfId="0" applyFont="1"/>
    <xf numFmtId="2" fontId="0" fillId="0" borderId="0" xfId="0" applyNumberFormat="1"/>
    <xf numFmtId="0" fontId="4" fillId="2" borderId="9" xfId="0" applyFont="1" applyFill="1" applyBorder="1" applyAlignment="1">
      <alignment vertical="center" wrapText="1" readingOrder="1"/>
    </xf>
    <xf numFmtId="0" fontId="5" fillId="3" borderId="2" xfId="0" applyFont="1" applyFill="1" applyBorder="1" applyAlignment="1">
      <alignment vertical="center" wrapText="1" readingOrder="1"/>
    </xf>
    <xf numFmtId="0" fontId="5" fillId="4" borderId="3" xfId="0" applyFont="1" applyFill="1" applyBorder="1" applyAlignment="1">
      <alignment vertical="center" wrapText="1" readingOrder="1"/>
    </xf>
    <xf numFmtId="0" fontId="5" fillId="3" borderId="3" xfId="0" applyFont="1" applyFill="1" applyBorder="1" applyAlignment="1">
      <alignment vertical="center" wrapText="1" readingOrder="1"/>
    </xf>
    <xf numFmtId="0" fontId="8" fillId="5" borderId="0" xfId="0" applyFont="1" applyFill="1" applyAlignment="1">
      <alignment vertical="center" wrapText="1" readingOrder="1"/>
    </xf>
    <xf numFmtId="164" fontId="3" fillId="5" borderId="11" xfId="1" applyNumberFormat="1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left" vertical="center" wrapText="1" indent="1"/>
    </xf>
    <xf numFmtId="9" fontId="3" fillId="0" borderId="0" xfId="2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horizontal="left" vertical="center" wrapText="1"/>
    </xf>
    <xf numFmtId="164" fontId="3" fillId="5" borderId="2" xfId="1" applyNumberFormat="1" applyFont="1" applyFill="1" applyBorder="1" applyAlignment="1">
      <alignment horizontal="left" vertical="center" wrapText="1" indent="1"/>
    </xf>
    <xf numFmtId="0" fontId="5" fillId="6" borderId="3" xfId="0" applyFont="1" applyFill="1" applyBorder="1" applyAlignment="1">
      <alignment horizontal="left" vertical="center" wrapText="1" indent="1" readingOrder="1"/>
    </xf>
    <xf numFmtId="164" fontId="3" fillId="6" borderId="2" xfId="1" applyNumberFormat="1" applyFont="1" applyFill="1" applyBorder="1" applyAlignment="1">
      <alignment horizontal="left" vertical="center" wrapText="1" indent="1"/>
    </xf>
    <xf numFmtId="164" fontId="3" fillId="6" borderId="3" xfId="1" applyNumberFormat="1" applyFont="1" applyFill="1" applyBorder="1" applyAlignment="1">
      <alignment horizontal="left" vertical="center" wrapText="1" indent="1"/>
    </xf>
    <xf numFmtId="0" fontId="3" fillId="6" borderId="3" xfId="0" applyFont="1" applyFill="1" applyBorder="1" applyAlignment="1">
      <alignment horizontal="left" vertical="center" wrapText="1" indent="1"/>
    </xf>
    <xf numFmtId="164" fontId="9" fillId="5" borderId="0" xfId="1" applyNumberFormat="1" applyFont="1" applyFill="1"/>
    <xf numFmtId="165" fontId="8" fillId="5" borderId="10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9" fontId="3" fillId="4" borderId="7" xfId="2" applyFont="1" applyFill="1" applyBorder="1" applyAlignment="1">
      <alignment horizontal="center" vertical="center" wrapText="1"/>
    </xf>
    <xf numFmtId="9" fontId="3" fillId="4" borderId="8" xfId="2" applyFont="1" applyFill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EAEFF7"/>
      <color rgb="FFEF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C2" sqref="C2"/>
    </sheetView>
  </sheetViews>
  <sheetFormatPr baseColWidth="10" defaultColWidth="11.44140625" defaultRowHeight="14.4" x14ac:dyDescent="0.3"/>
  <cols>
    <col min="1" max="1" width="51.6640625" customWidth="1"/>
    <col min="2" max="2" width="20.5546875" customWidth="1"/>
    <col min="3" max="3" width="18.88671875" customWidth="1"/>
    <col min="5" max="5" width="50" customWidth="1"/>
    <col min="6" max="6" width="17.33203125" bestFit="1" customWidth="1"/>
    <col min="7" max="7" width="20.5546875" bestFit="1" customWidth="1"/>
    <col min="8" max="8" width="20.5546875" customWidth="1"/>
    <col min="10" max="10" width="14.33203125" bestFit="1" customWidth="1"/>
  </cols>
  <sheetData>
    <row r="1" spans="1:17" ht="24" thickBot="1" x14ac:dyDescent="0.35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1" t="s">
        <v>5</v>
      </c>
      <c r="H1" s="37"/>
      <c r="I1">
        <f>1161+11635</f>
        <v>12796</v>
      </c>
      <c r="J1" s="13">
        <v>45916</v>
      </c>
      <c r="K1" s="12">
        <v>91832</v>
      </c>
      <c r="L1" s="12">
        <v>142354</v>
      </c>
      <c r="M1" s="12">
        <v>202801</v>
      </c>
      <c r="O1" s="17">
        <v>31000</v>
      </c>
      <c r="P1" s="17">
        <v>67000</v>
      </c>
    </row>
    <row r="2" spans="1:17" ht="24.6" thickTop="1" thickBot="1" x14ac:dyDescent="0.35">
      <c r="A2" s="3" t="s">
        <v>6</v>
      </c>
      <c r="B2" s="4"/>
      <c r="C2" s="9"/>
      <c r="D2" s="29">
        <v>2000</v>
      </c>
      <c r="E2" s="3" t="s">
        <v>7</v>
      </c>
      <c r="F2" s="20">
        <f>G2/12</f>
        <v>0</v>
      </c>
      <c r="G2" s="36"/>
      <c r="H2" s="38"/>
      <c r="I2" s="16">
        <f>G2-I1</f>
        <v>-12796</v>
      </c>
      <c r="J2" s="14">
        <v>0.15</v>
      </c>
      <c r="K2" s="11">
        <v>0.20499999999999999</v>
      </c>
      <c r="L2" s="14">
        <v>0.26</v>
      </c>
      <c r="M2" s="14">
        <v>0.28999999999999998</v>
      </c>
      <c r="N2" s="14">
        <v>0.33</v>
      </c>
      <c r="O2" s="11">
        <v>0.108</v>
      </c>
      <c r="P2" s="11">
        <v>0.1275</v>
      </c>
      <c r="Q2" s="11">
        <v>0.17399999999999999</v>
      </c>
    </row>
    <row r="3" spans="1:17" ht="24.6" thickTop="1" thickBot="1" x14ac:dyDescent="0.35">
      <c r="A3" s="5" t="s">
        <v>8</v>
      </c>
      <c r="B3" s="6"/>
      <c r="C3" s="15"/>
      <c r="D3" s="29">
        <v>200</v>
      </c>
      <c r="E3" s="5" t="s">
        <v>9</v>
      </c>
      <c r="F3" s="19">
        <f t="shared" ref="F3:F6" si="0">G3/12</f>
        <v>0</v>
      </c>
      <c r="G3" s="22"/>
      <c r="H3" s="38"/>
      <c r="J3" s="16">
        <f>J2*(J1-I1)</f>
        <v>4968</v>
      </c>
      <c r="K3" s="12">
        <f>J3+(K1-J1)*K2</f>
        <v>14380.779999999999</v>
      </c>
      <c r="L3" s="12">
        <f>K3+(L1-K1)*L2</f>
        <v>27516.5</v>
      </c>
      <c r="M3" s="12">
        <f>L3+(M1-L1)*M2</f>
        <v>45046.13</v>
      </c>
      <c r="O3" s="12">
        <f>O2*O1</f>
        <v>3348</v>
      </c>
      <c r="P3" s="13">
        <f>(P1-O1)*P2</f>
        <v>4590</v>
      </c>
    </row>
    <row r="4" spans="1:17" ht="24.6" thickTop="1" thickBot="1" x14ac:dyDescent="0.35">
      <c r="A4" s="7" t="s">
        <v>29</v>
      </c>
      <c r="B4" s="8"/>
      <c r="C4" s="10"/>
      <c r="D4" s="29">
        <v>800</v>
      </c>
      <c r="E4" s="7" t="s">
        <v>10</v>
      </c>
      <c r="F4" s="9">
        <f t="shared" si="0"/>
        <v>0</v>
      </c>
      <c r="G4" s="10"/>
      <c r="H4" s="38"/>
      <c r="J4" s="11">
        <v>4.9500000000000002E-2</v>
      </c>
      <c r="K4" s="12">
        <v>3500</v>
      </c>
      <c r="L4" s="12">
        <v>2593</v>
      </c>
    </row>
    <row r="5" spans="1:17" ht="24.6" thickTop="1" thickBot="1" x14ac:dyDescent="0.35">
      <c r="A5" s="5" t="s">
        <v>32</v>
      </c>
      <c r="B5" s="6"/>
      <c r="C5" s="15"/>
      <c r="D5" s="29">
        <v>100</v>
      </c>
      <c r="E5" s="5" t="s">
        <v>12</v>
      </c>
      <c r="F5" s="19">
        <f t="shared" si="0"/>
        <v>0</v>
      </c>
      <c r="G5" s="15"/>
      <c r="H5" s="38"/>
      <c r="J5" s="11">
        <v>2.282E-2</v>
      </c>
      <c r="K5" s="12">
        <v>836</v>
      </c>
    </row>
    <row r="6" spans="1:17" ht="24.6" thickTop="1" thickBot="1" x14ac:dyDescent="0.45">
      <c r="A6" s="7" t="s">
        <v>31</v>
      </c>
      <c r="B6" s="8"/>
      <c r="C6" s="10"/>
      <c r="D6" s="29">
        <v>200</v>
      </c>
      <c r="E6" s="44" t="s">
        <v>28</v>
      </c>
      <c r="F6" s="45">
        <f t="shared" si="0"/>
        <v>0</v>
      </c>
      <c r="G6" s="50"/>
      <c r="H6" s="38"/>
      <c r="J6" s="23" t="e">
        <f>G7/G2</f>
        <v>#DIV/0!</v>
      </c>
    </row>
    <row r="7" spans="1:17" ht="24.6" thickTop="1" thickBot="1" x14ac:dyDescent="0.35">
      <c r="A7" s="5" t="s">
        <v>13</v>
      </c>
      <c r="B7" s="6"/>
      <c r="C7" s="15"/>
      <c r="D7" s="29">
        <v>400</v>
      </c>
      <c r="E7" s="46" t="s">
        <v>14</v>
      </c>
      <c r="F7" s="47">
        <f>G7/12</f>
        <v>0</v>
      </c>
      <c r="G7" s="48">
        <f>G2-G3-G4-G5-G6</f>
        <v>0</v>
      </c>
    </row>
    <row r="8" spans="1:17" ht="24" thickBot="1" x14ac:dyDescent="0.35">
      <c r="A8" s="7" t="s">
        <v>17</v>
      </c>
      <c r="B8" s="8"/>
      <c r="C8" s="10"/>
      <c r="D8" s="29">
        <v>150</v>
      </c>
      <c r="E8" s="25"/>
      <c r="F8" s="25"/>
      <c r="G8" s="25"/>
      <c r="H8" s="25"/>
    </row>
    <row r="9" spans="1:17" ht="24" thickBot="1" x14ac:dyDescent="0.35">
      <c r="A9" s="5" t="s">
        <v>16</v>
      </c>
      <c r="B9" s="6"/>
      <c r="C9" s="15"/>
      <c r="D9" s="29"/>
      <c r="E9" s="26"/>
      <c r="F9" s="27"/>
      <c r="G9" s="28"/>
      <c r="H9" s="28"/>
    </row>
    <row r="10" spans="1:17" ht="24" thickBot="1" x14ac:dyDescent="0.35">
      <c r="A10" s="7" t="s">
        <v>11</v>
      </c>
      <c r="B10" s="8"/>
      <c r="C10" s="10"/>
      <c r="D10" s="29">
        <v>100</v>
      </c>
      <c r="H10" s="39"/>
    </row>
    <row r="11" spans="1:17" ht="24" thickBot="1" x14ac:dyDescent="0.35">
      <c r="A11" s="5" t="s">
        <v>15</v>
      </c>
      <c r="B11" s="6"/>
      <c r="C11" s="15"/>
      <c r="D11" s="29">
        <v>100</v>
      </c>
      <c r="H11" s="40"/>
    </row>
    <row r="12" spans="1:17" ht="24" thickBot="1" x14ac:dyDescent="0.35">
      <c r="A12" s="7" t="s">
        <v>19</v>
      </c>
      <c r="B12" s="8"/>
      <c r="C12" s="10"/>
      <c r="D12" s="29">
        <v>200</v>
      </c>
      <c r="H12" s="41"/>
    </row>
    <row r="13" spans="1:17" ht="24" thickBot="1" x14ac:dyDescent="0.35">
      <c r="A13" s="5" t="s">
        <v>23</v>
      </c>
      <c r="B13" s="6"/>
      <c r="C13" s="15"/>
      <c r="D13" s="29">
        <v>150</v>
      </c>
      <c r="E13" s="31" t="s">
        <v>18</v>
      </c>
      <c r="F13" s="24" t="s">
        <v>4</v>
      </c>
      <c r="G13" s="24" t="s">
        <v>5</v>
      </c>
      <c r="H13" s="42"/>
    </row>
    <row r="14" spans="1:17" ht="24.6" thickTop="1" thickBot="1" x14ac:dyDescent="0.35">
      <c r="A14" s="7" t="s">
        <v>21</v>
      </c>
      <c r="B14" s="8"/>
      <c r="C14" s="10"/>
      <c r="D14" s="29">
        <v>100</v>
      </c>
      <c r="E14" s="32" t="s">
        <v>20</v>
      </c>
      <c r="F14" s="18">
        <f>F7-C15</f>
        <v>0</v>
      </c>
      <c r="G14" s="18">
        <f>G7-C15*12</f>
        <v>0</v>
      </c>
      <c r="H14" s="41"/>
    </row>
    <row r="15" spans="1:17" ht="24" thickBot="1" x14ac:dyDescent="0.35">
      <c r="A15" s="46" t="s">
        <v>14</v>
      </c>
      <c r="B15" s="49"/>
      <c r="C15" s="48">
        <f>SUM(C2:C14)</f>
        <v>0</v>
      </c>
      <c r="E15" s="33" t="s">
        <v>22</v>
      </c>
      <c r="F15" s="54" t="e">
        <f>F14/F7</f>
        <v>#DIV/0!</v>
      </c>
      <c r="G15" s="55"/>
      <c r="H15" s="43"/>
      <c r="I15" s="30"/>
    </row>
    <row r="16" spans="1:17" ht="24.75" customHeight="1" thickBot="1" x14ac:dyDescent="0.35">
      <c r="E16" s="34" t="s">
        <v>24</v>
      </c>
      <c r="F16" s="52">
        <f>(C15-C18)*25*12</f>
        <v>0</v>
      </c>
      <c r="G16" s="53"/>
    </row>
    <row r="17" spans="1:7" ht="24" thickBot="1" x14ac:dyDescent="0.35">
      <c r="A17" s="1" t="s">
        <v>27</v>
      </c>
      <c r="B17" s="2" t="s">
        <v>1</v>
      </c>
      <c r="C17" s="2" t="s">
        <v>2</v>
      </c>
      <c r="E17" s="33" t="s">
        <v>25</v>
      </c>
      <c r="F17" s="54">
        <v>7.0000000000000007E-2</v>
      </c>
      <c r="G17" s="55"/>
    </row>
    <row r="18" spans="1:7" ht="24.6" thickTop="1" thickBot="1" x14ac:dyDescent="0.35">
      <c r="A18" s="3" t="s">
        <v>30</v>
      </c>
      <c r="B18" s="4"/>
      <c r="C18" s="9">
        <v>0</v>
      </c>
      <c r="E18" s="35" t="s">
        <v>26</v>
      </c>
      <c r="F18" s="51" t="e">
        <f>NPER(F17,G14,0,-F16)</f>
        <v>#NUM!</v>
      </c>
      <c r="G18" s="51"/>
    </row>
  </sheetData>
  <mergeCells count="4">
    <mergeCell ref="F18:G18"/>
    <mergeCell ref="F16:G16"/>
    <mergeCell ref="F15:G15"/>
    <mergeCell ref="F17:G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>DSFM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Durand</dc:creator>
  <cp:keywords/>
  <dc:description/>
  <cp:lastModifiedBy>Roger Durand</cp:lastModifiedBy>
  <cp:revision/>
  <dcterms:created xsi:type="dcterms:W3CDTF">2017-12-19T19:22:11Z</dcterms:created>
  <dcterms:modified xsi:type="dcterms:W3CDTF">2019-12-03T22:18:07Z</dcterms:modified>
  <cp:category/>
  <cp:contentStatus/>
</cp:coreProperties>
</file>